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Iza\Idéia\Página de Diagnóstico\"/>
    </mc:Choice>
  </mc:AlternateContent>
  <bookViews>
    <workbookView xWindow="0" yWindow="0" windowWidth="8160" windowHeight="4575"/>
  </bookViews>
  <sheets>
    <sheet name="Diagnóstico Vendas ok" sheetId="1" r:id="rId1"/>
    <sheet name="Diagnóstico Controladoria" sheetId="7" state="hidden" r:id="rId2"/>
    <sheet name="PRODUTIVIDADE BÁSICA" sheetId="10" state="hidden" r:id="rId3"/>
  </sheets>
  <calcPr calcId="162913"/>
</workbook>
</file>

<file path=xl/calcChain.xml><?xml version="1.0" encoding="utf-8"?>
<calcChain xmlns="http://schemas.openxmlformats.org/spreadsheetml/2006/main">
  <c r="J17" i="10" l="1"/>
  <c r="J16" i="10"/>
  <c r="J15" i="10"/>
  <c r="J14" i="10"/>
  <c r="J13" i="10"/>
  <c r="J12" i="10"/>
  <c r="J11" i="10"/>
  <c r="J10" i="10"/>
  <c r="J9" i="10"/>
  <c r="J8" i="10"/>
  <c r="J18" i="10" s="1"/>
  <c r="J22" i="10" s="1"/>
  <c r="D8" i="10"/>
  <c r="D10" i="10" s="1"/>
  <c r="D12" i="10" s="1"/>
  <c r="C22" i="1"/>
  <c r="D22" i="1" s="1"/>
  <c r="D21" i="1"/>
  <c r="D20" i="1"/>
  <c r="C20" i="1"/>
  <c r="D19" i="1"/>
  <c r="D18" i="1"/>
  <c r="B8" i="1"/>
  <c r="B6" i="1"/>
  <c r="D16" i="10" l="1"/>
  <c r="D14" i="10"/>
</calcChain>
</file>

<file path=xl/comments1.xml><?xml version="1.0" encoding="utf-8"?>
<comments xmlns="http://schemas.openxmlformats.org/spreadsheetml/2006/main">
  <authors>
    <author/>
  </authors>
  <commentList>
    <comment ref="B6" authorId="0" shapeId="0">
      <text>
        <r>
          <rPr>
            <sz val="11"/>
            <color rgb="FF000000"/>
            <rFont val="Calibri"/>
          </rPr>
          <t xml:space="preserve">Maicon Putti:
Calculo automático
</t>
        </r>
      </text>
    </comment>
    <comment ref="B7" authorId="0" shapeId="0">
      <text>
        <r>
          <rPr>
            <sz val="11"/>
            <color rgb="FF000000"/>
            <rFont val="Calibri"/>
          </rPr>
          <t>Maic</t>
        </r>
      </text>
    </comment>
    <comment ref="C20" authorId="0" shapeId="0">
      <text>
        <r>
          <rPr>
            <sz val="11"/>
            <color rgb="FF000000"/>
            <rFont val="Calibri"/>
          </rPr>
          <t xml:space="preserve">Maicon Putti:
Calculo automático
</t>
        </r>
      </text>
    </comment>
    <comment ref="C21" authorId="0" shapeId="0">
      <text>
        <r>
          <rPr>
            <sz val="11"/>
            <color rgb="FF000000"/>
            <rFont val="Calibri"/>
          </rPr>
          <t>Maic</t>
        </r>
      </text>
    </comment>
  </commentList>
</comments>
</file>

<file path=xl/sharedStrings.xml><?xml version="1.0" encoding="utf-8"?>
<sst xmlns="http://schemas.openxmlformats.org/spreadsheetml/2006/main" count="58" uniqueCount="58">
  <si>
    <t>DIAGNÓSTICO VENDAS</t>
  </si>
  <si>
    <t>Explicação</t>
  </si>
  <si>
    <t xml:space="preserve">Total de negócios  </t>
  </si>
  <si>
    <t>Esse é o volume de orçamentos realizados pelo time de vendas</t>
  </si>
  <si>
    <t>Total de negócios fechados</t>
  </si>
  <si>
    <t>Esse número representa o total de pedidos fechados referente ao volume de negócios realizados</t>
  </si>
  <si>
    <t>Taxa de Conversão</t>
  </si>
  <si>
    <t>Mede a relação contato versus fechamento do negocio. Quanto maior melhor.</t>
  </si>
  <si>
    <t>Ticket Médio</t>
  </si>
  <si>
    <t>Valor médio de cada pedido de venda</t>
  </si>
  <si>
    <t>Faturamento</t>
  </si>
  <si>
    <t>Total de vendas no período</t>
  </si>
  <si>
    <t>Obs: Cliente preenche somente campos em azul</t>
  </si>
  <si>
    <t>Recomendações do Especialista</t>
  </si>
  <si>
    <t>Aumentar o número de negócios, gerando uma meta de esforço para atingir a meta de vendas</t>
  </si>
  <si>
    <t>Aumentar a taxa de conversão.</t>
  </si>
  <si>
    <t>Aplicar a venda cross selling oferecendo produtos adicionais ao mesmo cliente para aumentar o ticket médio.</t>
  </si>
  <si>
    <t>Se aumentar o:</t>
  </si>
  <si>
    <t>número dos negócios em 10%</t>
  </si>
  <si>
    <t>Aumento de 5% do total de negócios fechados</t>
  </si>
  <si>
    <t>Aumento na taxa de conversão em 13%</t>
  </si>
  <si>
    <t>Aumento do ticket médio em 5%</t>
  </si>
  <si>
    <t>O aumento do faturamento irá para 31%.</t>
  </si>
  <si>
    <t>Descrição</t>
  </si>
  <si>
    <t>Diagnóstico Controladoria</t>
  </si>
  <si>
    <t>Item</t>
  </si>
  <si>
    <t>Sim/Não</t>
  </si>
  <si>
    <t>É realizado os lançamentos de entradas e saídas em um sistema ou planilha classificado por um plano de contas.</t>
  </si>
  <si>
    <t>É realizado a conciliação bancária pelo menos semalmente?</t>
  </si>
  <si>
    <t>É realizado o fechamento do Demonstrativo de Resultado mensalmente (DRE)</t>
  </si>
  <si>
    <t>De 1 a 4 Sim</t>
  </si>
  <si>
    <t>A empresa possui controles básicos financeiros, mas não têm noção da realidade do que se passa a empresa. Além disso está perdendo de 3% a 6% do faturamento por causa de falta de controles mais avançados e uma análise mais disciplinada e profunda das informações financeiras. Grande Risco de falência  caso a empresa passe por uma redução de faturamento  acima de 30% ou por decisões erradas de seus gestores por não se basearam nas informacões econômicas e finaceiras da organização. Tudo indica que estes gestores gerem suas organizações no "achismo" ou nas experiências passadas que deram certo. Há uma forte evidência  que a empresa possui um endividamento alto, principalmente de curto prazo, assim pagando de 5% a 10% de juros em relação ao faturamento. Se a empresa possui-se controles avançados e um plano de ação focado em resultados a empresa poderia reverter seu atual resultado tendo ganhos de 2% a 7% em relação seu faturamento em um tempo 12 a 24 meses.</t>
  </si>
  <si>
    <t>É realizado  o fechamento e análise dos principais itens do capital de giro; Receber, Fornecedores e Estoque?</t>
  </si>
  <si>
    <t>De 5 a 6 Sim</t>
  </si>
  <si>
    <t>A empresa possui controles avançados , e têm uma posição mais reativa dos números assim conseguindo identificar ineficiências da operação assim reduzindo as perdas e fraudes  buscando a eficiência. Mas a empresa não têm uma posição mais pró-ativa, pois não consegue ter uma visibilidade de possíveis cenários para os próximos 12 meses e não avalia decisões que podem comprometer o fluxo de caixa da organização, assim podendo sofrer alguns períodos pelo problema de liquidez e recorrendo a empréstimos desnecessários assim diminuindo sua lucratividade perdendo de 1% a 4% de juros em relação ao faturamento por causa destes financiamentos que poderiam ter sido evitados.</t>
  </si>
  <si>
    <t>É realizado mensalmete  a reunião com os fechamentos dos principais indicadores Economicos e Financeiros com todos gestores?</t>
  </si>
  <si>
    <t>De 7 a 8 Sim</t>
  </si>
  <si>
    <t>A empresa possui uma controladoria praticamente completa, conhece profudamente os números e possui estratégias bem definidas para estar sempre melhorando seus resultados. Apesar de não conhecer o futuro, está preparada em todos os sentidos para os possíveis cenários seja eles bons ou ruins, tirando aproveito e trazendo um retorno garantido para os sócios e acionistas.</t>
  </si>
  <si>
    <t>Existe um modelo de precificação dos produtos e serviços baseado nas informações economicas e finaceiras da empresa dos últimos 12 meses?</t>
  </si>
  <si>
    <t>Possui um planejamento orçamentário para os próximos 12 meses definindo metas como; receitas, gastos, investimentos e financiamentos?</t>
  </si>
  <si>
    <t>Existe controles básicos para evitar fraudes ou perdas? Exemplo: Contagem de estoque regularmente.</t>
  </si>
  <si>
    <t>CÁLCULO DA PRODUTIVIDADE SIMPLES E RÁPIDO</t>
  </si>
  <si>
    <t>PRODUTOS  ATIVIDADES</t>
  </si>
  <si>
    <t>TEMPO PADRÃO STANDARD TIME (MINUTOS)</t>
  </si>
  <si>
    <t>VOLUME PRODUZIDO ATIVIDADES PRODUTOS UNIDADES</t>
  </si>
  <si>
    <t>VOLUME DE HORAS PADRÃO PRODUZIDAS MÊS</t>
  </si>
  <si>
    <t>JORNADA DE TRABALHO DIA</t>
  </si>
  <si>
    <t>DIAS TRABALHADOS NO MÊS</t>
  </si>
  <si>
    <t>HORAS DISPONÍVEIS TOTAIS</t>
  </si>
  <si>
    <t>PARADA PROGRAMADA</t>
  </si>
  <si>
    <t>HORAS DISPONÍVEIS REAIS</t>
  </si>
  <si>
    <t>QUADRO DE FUNCIONÁRIOS</t>
  </si>
  <si>
    <t>HORAS DISPONÍVEIS TOTAIS REAIS</t>
  </si>
  <si>
    <t>PRODUTIVIDADE OPERACIONAL</t>
  </si>
  <si>
    <t>PRODUTIVIDADE DO CAPITAL</t>
  </si>
  <si>
    <t>TOTAL PRODUZIDO EM HORAS PADRÃO</t>
  </si>
  <si>
    <t>RETRABALHO / REFUGOS / DEVOLUÇÕES</t>
  </si>
  <si>
    <t>TOTAL PRODUZIDO LÍQUIDO NO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</si>
</sst>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* #,##0.00_-;\-&quot;R$&quot;* #,##0.00_-;_-&quot;R$&quot;* &quot;-&quot;??_-;_-@"/>
  </numFmts>
  <fonts count="12">
    <font>
      <sz val="11"/>
      <color rgb="FF000000"/>
      <name val="Calibri"/>
    </font>
    <font>
      <sz val="11"/>
      <color rgb="FF222222"/>
      <name val="Arial"/>
    </font>
    <font>
      <b/>
      <sz val="11"/>
      <color rgb="FF000000"/>
      <name val="Calibri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sz val="11"/>
      <name val="Calibri"/>
    </font>
    <font>
      <b/>
      <sz val="14"/>
      <color rgb="FF000000"/>
      <name val="Calibri"/>
    </font>
    <font>
      <sz val="14"/>
      <color rgb="FF000000"/>
      <name val="Calibri"/>
    </font>
    <font>
      <b/>
      <sz val="9"/>
      <color rgb="FF000000"/>
      <name val="Calibri"/>
    </font>
    <font>
      <b/>
      <sz val="10"/>
      <name val="Calibri"/>
    </font>
    <font>
      <b/>
      <sz val="12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99FF33"/>
        <bgColor rgb="FF99FF33"/>
      </patternFill>
    </fill>
    <fill>
      <patternFill patternType="solid">
        <fgColor rgb="FF92D050"/>
        <bgColor rgb="FF92D050"/>
      </patternFill>
    </fill>
    <fill>
      <patternFill patternType="solid">
        <fgColor rgb="FFF79646"/>
        <bgColor rgb="FFF79646"/>
      </patternFill>
    </fill>
    <fill>
      <patternFill patternType="solid">
        <fgColor rgb="FFFF9900"/>
        <bgColor rgb="FFFF9900"/>
      </patternFill>
    </fill>
    <fill>
      <patternFill patternType="solid">
        <fgColor rgb="FF9FC5E8"/>
        <bgColor rgb="FF9FC5E8"/>
      </patternFill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9" fontId="0" fillId="0" borderId="0" xfId="0" applyNumberFormat="1" applyFont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2" fillId="0" borderId="0" xfId="0" applyFont="1" applyAlignment="1"/>
    <xf numFmtId="9" fontId="0" fillId="2" borderId="1" xfId="0" applyNumberFormat="1" applyFont="1" applyFill="1" applyBorder="1" applyAlignment="1">
      <alignment horizontal="center"/>
    </xf>
    <xf numFmtId="9" fontId="0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8" fillId="7" borderId="2" xfId="0" applyFont="1" applyFill="1" applyBorder="1" applyAlignment="1">
      <alignment horizontal="center"/>
    </xf>
    <xf numFmtId="0" fontId="7" fillId="7" borderId="2" xfId="0" applyFont="1" applyFill="1" applyBorder="1" applyAlignment="1"/>
    <xf numFmtId="0" fontId="7" fillId="7" borderId="2" xfId="0" applyFont="1" applyFill="1" applyBorder="1" applyAlignment="1">
      <alignment horizontal="center"/>
    </xf>
    <xf numFmtId="0" fontId="9" fillId="8" borderId="2" xfId="0" applyFont="1" applyFill="1" applyBorder="1" applyAlignment="1"/>
    <xf numFmtId="0" fontId="9" fillId="8" borderId="2" xfId="0" applyFont="1" applyFill="1" applyBorder="1" applyAlignment="1">
      <alignment horizontal="center"/>
    </xf>
    <xf numFmtId="0" fontId="9" fillId="8" borderId="2" xfId="0" applyFont="1" applyFill="1" applyBorder="1" applyAlignment="1">
      <alignment wrapText="1"/>
    </xf>
    <xf numFmtId="0" fontId="9" fillId="0" borderId="2" xfId="0" applyFont="1" applyBorder="1" applyAlignment="1">
      <alignment horizontal="center"/>
    </xf>
    <xf numFmtId="16" fontId="0" fillId="0" borderId="0" xfId="0" applyNumberFormat="1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0" fontId="3" fillId="9" borderId="2" xfId="0" applyNumberFormat="1" applyFont="1" applyFill="1" applyBorder="1" applyAlignment="1">
      <alignment horizontal="center" vertical="center"/>
    </xf>
    <xf numFmtId="10" fontId="3" fillId="10" borderId="2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" fontId="2" fillId="6" borderId="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7" fillId="7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1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7" xfId="0" applyFont="1" applyBorder="1"/>
    <xf numFmtId="0" fontId="1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11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vertical="center"/>
    </xf>
    <xf numFmtId="0" fontId="3" fillId="10" borderId="4" xfId="0" applyFont="1" applyFill="1" applyBorder="1" applyAlignment="1">
      <alignment vertical="center"/>
    </xf>
  </cellXfs>
  <cellStyles count="1">
    <cellStyle name="Normal" xfId="0" builtinId="0"/>
  </cellStyles>
  <dxfs count="6">
    <dxf>
      <font>
        <color rgb="FFFFFFFF"/>
      </font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alignment wrapText="0" shrinkToFit="0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7</xdr:row>
      <xdr:rowOff>85725</xdr:rowOff>
    </xdr:from>
    <xdr:ext cx="2790825" cy="1781175"/>
    <xdr:sp macro="" textlink="">
      <xdr:nvSpPr>
        <xdr:cNvPr id="3" name="Shape 3"/>
        <xdr:cNvSpPr txBox="1"/>
      </xdr:nvSpPr>
      <xdr:spPr>
        <a:xfrm>
          <a:off x="3950588" y="2889413"/>
          <a:ext cx="2790825" cy="17811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Testado Maicon 15/02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selection activeCell="E23" sqref="E23"/>
    </sheetView>
  </sheetViews>
  <sheetFormatPr defaultColWidth="17.28515625" defaultRowHeight="15" customHeight="1"/>
  <cols>
    <col min="1" max="1" width="31.85546875" customWidth="1"/>
    <col min="2" max="3" width="10" customWidth="1"/>
    <col min="4" max="4" width="8.7109375" customWidth="1"/>
    <col min="5" max="5" width="62.28515625" customWidth="1"/>
    <col min="6" max="15" width="5.85546875" customWidth="1"/>
    <col min="16" max="26" width="15.140625" customWidth="1"/>
  </cols>
  <sheetData>
    <row r="1" spans="1:26" ht="14.25" customHeight="1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3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3"/>
      <c r="B3" s="1"/>
      <c r="C3" s="1"/>
      <c r="D3" s="1"/>
      <c r="E3" s="1" t="s">
        <v>1</v>
      </c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3" t="s">
        <v>2</v>
      </c>
      <c r="B4" s="4">
        <v>59</v>
      </c>
      <c r="C4" s="1"/>
      <c r="D4" s="1"/>
      <c r="E4" s="1" t="s">
        <v>3</v>
      </c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3" t="s">
        <v>4</v>
      </c>
      <c r="B5" s="5">
        <v>30</v>
      </c>
      <c r="C5" s="1"/>
      <c r="D5" s="1"/>
      <c r="E5" s="1" t="s">
        <v>5</v>
      </c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3" t="s">
        <v>6</v>
      </c>
      <c r="B6" s="6">
        <f>B5/B4</f>
        <v>0.50847457627118642</v>
      </c>
      <c r="C6" s="1"/>
      <c r="D6" s="1"/>
      <c r="E6" s="1" t="s">
        <v>7</v>
      </c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3" t="s">
        <v>8</v>
      </c>
      <c r="B7" s="7">
        <v>330</v>
      </c>
      <c r="C7" s="1"/>
      <c r="D7" s="1"/>
      <c r="E7" s="1" t="s">
        <v>9</v>
      </c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3" t="s">
        <v>10</v>
      </c>
      <c r="B8" s="8">
        <f>B7*B5</f>
        <v>9900</v>
      </c>
      <c r="C8" s="1"/>
      <c r="D8" s="1"/>
      <c r="E8" s="1" t="s">
        <v>11</v>
      </c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3"/>
      <c r="B9" s="1"/>
      <c r="C9" s="1"/>
      <c r="D9" s="1"/>
      <c r="E9" s="1"/>
      <c r="F9" s="1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>
      <c r="A10" s="3"/>
      <c r="B10" s="1"/>
      <c r="C10" s="1"/>
      <c r="D10" s="1"/>
      <c r="E10" s="1"/>
      <c r="F10" s="1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>
      <c r="A11" s="3" t="s">
        <v>12</v>
      </c>
      <c r="B11" s="1"/>
      <c r="C11" s="1"/>
      <c r="D11" s="1"/>
      <c r="E11" s="1"/>
      <c r="F11" s="1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>
      <c r="A12" s="1"/>
      <c r="B12" s="1"/>
      <c r="C12" s="1"/>
      <c r="D12" s="1"/>
      <c r="E12" s="1"/>
      <c r="F12" s="1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9" t="s">
        <v>13</v>
      </c>
      <c r="B13" s="1"/>
      <c r="C13" s="1"/>
      <c r="D13" s="1"/>
      <c r="E13" s="1"/>
      <c r="F13" s="1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1" t="s">
        <v>14</v>
      </c>
      <c r="B14" s="1"/>
      <c r="C14" s="1"/>
      <c r="D14" s="1"/>
      <c r="E14" s="1"/>
      <c r="F14" s="1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" t="s">
        <v>15</v>
      </c>
      <c r="B15" s="1"/>
      <c r="C15" s="1"/>
      <c r="D15" s="1"/>
      <c r="E15" s="1"/>
      <c r="F15" s="1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1" t="s">
        <v>16</v>
      </c>
      <c r="B16" s="1"/>
      <c r="C16" s="1"/>
      <c r="D16" s="1"/>
      <c r="E16" s="1"/>
      <c r="F16" s="1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1" t="s">
        <v>17</v>
      </c>
      <c r="B17" s="1"/>
      <c r="C17" s="1"/>
      <c r="D17" s="1"/>
      <c r="E17" s="1"/>
      <c r="F17" s="1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1" t="s">
        <v>18</v>
      </c>
      <c r="B18" s="1"/>
      <c r="C18" s="5">
        <v>64</v>
      </c>
      <c r="D18" s="10">
        <f t="shared" ref="D18:D22" si="0">C18/B4-1</f>
        <v>8.4745762711864403E-2</v>
      </c>
      <c r="E18" s="1"/>
      <c r="F18" s="1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1" t="s">
        <v>19</v>
      </c>
      <c r="B19" s="1"/>
      <c r="C19" s="5">
        <v>25</v>
      </c>
      <c r="D19" s="10">
        <f t="shared" si="0"/>
        <v>-0.16666666666666663</v>
      </c>
      <c r="E19" s="1"/>
      <c r="F19" s="1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1" t="s">
        <v>20</v>
      </c>
      <c r="B20" s="1"/>
      <c r="C20" s="6">
        <f>C19/C18</f>
        <v>0.390625</v>
      </c>
      <c r="D20" s="11">
        <f t="shared" si="0"/>
        <v>-0.23177083333333326</v>
      </c>
      <c r="E20" s="1"/>
      <c r="F20" s="1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1" t="s">
        <v>21</v>
      </c>
      <c r="B21" s="1"/>
      <c r="C21" s="7">
        <v>346.5</v>
      </c>
      <c r="D21" s="10">
        <f t="shared" si="0"/>
        <v>5.0000000000000044E-2</v>
      </c>
      <c r="E21" s="1"/>
      <c r="F21" s="1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1" t="s">
        <v>22</v>
      </c>
      <c r="B22" s="1"/>
      <c r="C22" s="8">
        <f>C21*C19</f>
        <v>8662.5</v>
      </c>
      <c r="D22" s="11">
        <f t="shared" si="0"/>
        <v>-0.125</v>
      </c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1"/>
      <c r="B23" s="1"/>
      <c r="C23" s="1"/>
      <c r="D23" s="1"/>
      <c r="E23" s="1"/>
      <c r="F23" s="1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1"/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conditionalFormatting sqref="B6">
    <cfRule type="notContainsBlanks" dxfId="5" priority="1">
      <formula>LEN(TRIM(B6))&gt;0</formula>
    </cfRule>
  </conditionalFormatting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showGridLines="0" workbookViewId="0">
      <pane ySplit="1" topLeftCell="A2" activePane="bottomLeft" state="frozen"/>
      <selection pane="bottomLeft" activeCell="B3" sqref="B3"/>
    </sheetView>
  </sheetViews>
  <sheetFormatPr defaultColWidth="17.28515625" defaultRowHeight="15" customHeight="1"/>
  <cols>
    <col min="1" max="1" width="5.42578125" customWidth="1"/>
    <col min="2" max="2" width="47.28515625" customWidth="1"/>
    <col min="3" max="3" width="12.140625" customWidth="1"/>
    <col min="4" max="16" width="10.28515625" customWidth="1"/>
    <col min="17" max="26" width="15.140625" customWidth="1"/>
  </cols>
  <sheetData>
    <row r="1" spans="1:26" ht="30" customHeight="1">
      <c r="A1" s="35" t="s">
        <v>24</v>
      </c>
      <c r="B1" s="36"/>
      <c r="C1" s="13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0" customHeight="1">
      <c r="A2" s="14" t="s">
        <v>25</v>
      </c>
      <c r="B2" s="14" t="s">
        <v>23</v>
      </c>
      <c r="C2" s="15" t="s">
        <v>26</v>
      </c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hidden="1" customHeight="1">
      <c r="A3" s="16"/>
      <c r="B3" s="16"/>
      <c r="C3" s="17"/>
      <c r="D3" s="1"/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9.75" customHeight="1">
      <c r="A4" s="18">
        <v>1</v>
      </c>
      <c r="B4" s="18" t="s">
        <v>27</v>
      </c>
      <c r="C4" s="19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9.75" customHeight="1">
      <c r="A5" s="18">
        <v>2</v>
      </c>
      <c r="B5" s="18" t="s">
        <v>28</v>
      </c>
      <c r="C5" s="19"/>
      <c r="D5" s="1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9.75" customHeight="1">
      <c r="A6" s="18">
        <v>3</v>
      </c>
      <c r="B6" s="18" t="s">
        <v>29</v>
      </c>
      <c r="C6" s="19"/>
      <c r="D6" s="1"/>
      <c r="E6" s="20" t="s">
        <v>30</v>
      </c>
      <c r="F6" s="1" t="s">
        <v>31</v>
      </c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9.75" customHeight="1">
      <c r="A7" s="18">
        <v>4</v>
      </c>
      <c r="B7" s="18" t="s">
        <v>32</v>
      </c>
      <c r="C7" s="19"/>
      <c r="D7" s="1"/>
      <c r="E7" s="20" t="s">
        <v>33</v>
      </c>
      <c r="F7" s="1" t="s">
        <v>34</v>
      </c>
      <c r="G7" s="1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9.75" customHeight="1">
      <c r="A8" s="18">
        <v>5</v>
      </c>
      <c r="B8" s="18" t="s">
        <v>35</v>
      </c>
      <c r="C8" s="19"/>
      <c r="D8" s="1"/>
      <c r="E8" s="20" t="s">
        <v>36</v>
      </c>
      <c r="F8" s="1" t="s">
        <v>37</v>
      </c>
      <c r="G8" s="1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9.75" customHeight="1">
      <c r="A9" s="18">
        <v>6</v>
      </c>
      <c r="B9" s="18" t="s">
        <v>38</v>
      </c>
      <c r="C9" s="19"/>
      <c r="D9" s="1"/>
      <c r="E9" s="1"/>
      <c r="F9" s="1"/>
      <c r="G9" s="1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.75" customHeight="1">
      <c r="A10" s="18">
        <v>7</v>
      </c>
      <c r="B10" s="18" t="s">
        <v>39</v>
      </c>
      <c r="C10" s="19"/>
      <c r="D10" s="1"/>
      <c r="E10" s="1"/>
      <c r="F10" s="1"/>
      <c r="G10" s="1"/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9.75" customHeight="1">
      <c r="A11" s="18">
        <v>8</v>
      </c>
      <c r="B11" s="18" t="s">
        <v>40</v>
      </c>
      <c r="C11" s="19"/>
      <c r="D11" s="1"/>
      <c r="E11" s="1"/>
      <c r="F11" s="1"/>
      <c r="G11" s="1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9.75" customHeight="1">
      <c r="A12" s="1"/>
      <c r="B12" s="1"/>
      <c r="C12" s="1"/>
      <c r="D12" s="1"/>
      <c r="E12" s="1"/>
      <c r="F12" s="1"/>
      <c r="G12" s="1"/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9.75" customHeight="1">
      <c r="A13" s="1"/>
      <c r="B13" s="1"/>
      <c r="C13" s="1"/>
      <c r="D13" s="1"/>
      <c r="E13" s="1"/>
      <c r="F13" s="1"/>
      <c r="G13" s="1"/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9.75" customHeight="1">
      <c r="A14" s="1"/>
      <c r="B14" s="1"/>
      <c r="C14" s="1"/>
      <c r="D14" s="1"/>
      <c r="E14" s="1"/>
      <c r="F14" s="1"/>
      <c r="G14" s="1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9.75" customHeight="1">
      <c r="A15" s="1"/>
      <c r="B15" s="1"/>
      <c r="C15" s="1"/>
      <c r="D15" s="1"/>
      <c r="E15" s="1"/>
      <c r="F15" s="1"/>
      <c r="G15" s="1"/>
      <c r="H15" s="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9.75" customHeight="1">
      <c r="A16" s="1"/>
      <c r="B16" s="1"/>
      <c r="C16" s="1"/>
      <c r="D16" s="1"/>
      <c r="E16" s="1"/>
      <c r="F16" s="1"/>
      <c r="G16" s="1"/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1:B1"/>
  </mergeCells>
  <conditionalFormatting sqref="C4:C7">
    <cfRule type="expression" dxfId="4" priority="1">
      <formula>C4="Duplicidade"</formula>
    </cfRule>
  </conditionalFormatting>
  <conditionalFormatting sqref="C8:C11">
    <cfRule type="expression" dxfId="3" priority="2">
      <formula>C8="Duplicidade"</formula>
    </cfRule>
  </conditionalFormatting>
  <conditionalFormatting sqref="C8:C11">
    <cfRule type="expression" dxfId="2" priority="3">
      <formula>C8="Duplicidade"</formula>
    </cfRule>
  </conditionalFormatting>
  <conditionalFormatting sqref="C10:C11">
    <cfRule type="expression" dxfId="1" priority="4">
      <formula>C10="Duplicidade"</formula>
    </cfRule>
  </conditionalFormatting>
  <conditionalFormatting sqref="C10:C11">
    <cfRule type="expression" dxfId="0" priority="5">
      <formula>C10="Duplicidade"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showGridLines="0" workbookViewId="0"/>
  </sheetViews>
  <sheetFormatPr defaultColWidth="17.28515625" defaultRowHeight="15" customHeight="1"/>
  <cols>
    <col min="1" max="3" width="10.28515625" customWidth="1"/>
    <col min="4" max="4" width="6.7109375" customWidth="1"/>
    <col min="5" max="6" width="10.28515625" customWidth="1"/>
    <col min="7" max="7" width="11.7109375" customWidth="1"/>
    <col min="8" max="20" width="10.28515625" customWidth="1"/>
    <col min="21" max="26" width="15.140625" customWidth="1"/>
  </cols>
  <sheetData>
    <row r="1" spans="1:26">
      <c r="A1" s="12"/>
      <c r="B1" s="12"/>
      <c r="C1" s="12"/>
      <c r="D1" s="21"/>
      <c r="E1" s="12"/>
      <c r="F1" s="12"/>
      <c r="G1" s="22"/>
      <c r="H1" s="22"/>
      <c r="I1" s="23"/>
      <c r="J1" s="22"/>
      <c r="K1" s="12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2"/>
      <c r="B2" s="38" t="s">
        <v>41</v>
      </c>
      <c r="C2" s="34"/>
      <c r="D2" s="34"/>
      <c r="E2" s="34"/>
      <c r="F2" s="34"/>
      <c r="G2" s="34"/>
      <c r="H2" s="34"/>
      <c r="I2" s="34"/>
      <c r="J2" s="34"/>
      <c r="K2" s="12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2"/>
      <c r="B3" s="12"/>
      <c r="C3" s="12"/>
      <c r="D3" s="21"/>
      <c r="E3" s="12"/>
      <c r="F3" s="12"/>
      <c r="G3" s="22"/>
      <c r="H3" s="22"/>
      <c r="I3" s="23"/>
      <c r="J3" s="22"/>
      <c r="K3" s="12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12"/>
      <c r="B4" s="12"/>
      <c r="C4" s="12"/>
      <c r="D4" s="21"/>
      <c r="E4" s="12"/>
      <c r="F4" s="12"/>
      <c r="G4" s="39" t="s">
        <v>42</v>
      </c>
      <c r="H4" s="39" t="s">
        <v>43</v>
      </c>
      <c r="I4" s="42" t="s">
        <v>44</v>
      </c>
      <c r="J4" s="39" t="s">
        <v>45</v>
      </c>
      <c r="K4" s="12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2"/>
      <c r="B5" s="12"/>
      <c r="C5" s="12"/>
      <c r="D5" s="21"/>
      <c r="E5" s="12"/>
      <c r="F5" s="12"/>
      <c r="G5" s="40"/>
      <c r="H5" s="40"/>
      <c r="I5" s="40"/>
      <c r="J5" s="40"/>
      <c r="K5" s="12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12"/>
      <c r="B6" s="43" t="s">
        <v>46</v>
      </c>
      <c r="C6" s="36"/>
      <c r="D6" s="24">
        <v>8.4</v>
      </c>
      <c r="E6" s="12"/>
      <c r="F6" s="12"/>
      <c r="G6" s="40"/>
      <c r="H6" s="40"/>
      <c r="I6" s="40"/>
      <c r="J6" s="40"/>
      <c r="K6" s="12"/>
      <c r="L6" s="1"/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12"/>
      <c r="B7" s="43" t="s">
        <v>47</v>
      </c>
      <c r="C7" s="36"/>
      <c r="D7" s="24">
        <v>21</v>
      </c>
      <c r="E7" s="12"/>
      <c r="F7" s="12"/>
      <c r="G7" s="41"/>
      <c r="H7" s="41"/>
      <c r="I7" s="41"/>
      <c r="J7" s="41"/>
      <c r="K7" s="12"/>
      <c r="L7" s="1"/>
      <c r="M7" s="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2"/>
      <c r="B8" s="43" t="s">
        <v>48</v>
      </c>
      <c r="C8" s="36"/>
      <c r="D8" s="25">
        <f>D6*D7</f>
        <v>176.4</v>
      </c>
      <c r="E8" s="12"/>
      <c r="F8" s="12"/>
      <c r="G8" s="25">
        <v>1</v>
      </c>
      <c r="H8" s="24">
        <v>50</v>
      </c>
      <c r="I8" s="24">
        <v>10</v>
      </c>
      <c r="J8" s="26">
        <f t="shared" ref="J8:J17" si="0">(H8*I8)/60</f>
        <v>8.3333333333333339</v>
      </c>
      <c r="K8" s="12"/>
      <c r="L8" s="1"/>
      <c r="M8" s="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2"/>
      <c r="B9" s="43" t="s">
        <v>49</v>
      </c>
      <c r="C9" s="36"/>
      <c r="D9" s="24">
        <v>1</v>
      </c>
      <c r="E9" s="12"/>
      <c r="F9" s="12"/>
      <c r="G9" s="25">
        <v>2</v>
      </c>
      <c r="H9" s="24">
        <v>20</v>
      </c>
      <c r="I9" s="24">
        <v>20</v>
      </c>
      <c r="J9" s="26">
        <f t="shared" si="0"/>
        <v>6.666666666666667</v>
      </c>
      <c r="K9" s="12"/>
      <c r="L9" s="1"/>
      <c r="M9" s="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2"/>
      <c r="B10" s="43" t="s">
        <v>50</v>
      </c>
      <c r="C10" s="36"/>
      <c r="D10" s="25">
        <f>D8-(D6-D9)</f>
        <v>169</v>
      </c>
      <c r="E10" s="12"/>
      <c r="F10" s="12"/>
      <c r="G10" s="25">
        <v>3</v>
      </c>
      <c r="H10" s="24">
        <v>10</v>
      </c>
      <c r="I10" s="24">
        <v>20</v>
      </c>
      <c r="J10" s="26">
        <f t="shared" si="0"/>
        <v>3.3333333333333335</v>
      </c>
      <c r="K10" s="12"/>
      <c r="L10" s="1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12"/>
      <c r="B11" s="43" t="s">
        <v>51</v>
      </c>
      <c r="C11" s="36"/>
      <c r="D11" s="24">
        <v>1</v>
      </c>
      <c r="E11" s="12"/>
      <c r="F11" s="12"/>
      <c r="G11" s="25">
        <v>4</v>
      </c>
      <c r="H11" s="24">
        <v>5</v>
      </c>
      <c r="I11" s="24">
        <v>50</v>
      </c>
      <c r="J11" s="26">
        <f t="shared" si="0"/>
        <v>4.166666666666667</v>
      </c>
      <c r="K11" s="12"/>
      <c r="L11" s="1"/>
      <c r="M11" s="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12"/>
      <c r="B12" s="43" t="s">
        <v>52</v>
      </c>
      <c r="C12" s="36"/>
      <c r="D12" s="25">
        <f>D11*D10</f>
        <v>169</v>
      </c>
      <c r="E12" s="12"/>
      <c r="F12" s="12"/>
      <c r="G12" s="25">
        <v>5</v>
      </c>
      <c r="H12" s="24">
        <v>10</v>
      </c>
      <c r="I12" s="24">
        <v>10</v>
      </c>
      <c r="J12" s="26">
        <f t="shared" si="0"/>
        <v>1.6666666666666667</v>
      </c>
      <c r="K12" s="12"/>
      <c r="L12" s="1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2"/>
      <c r="B13" s="27"/>
      <c r="C13" s="27"/>
      <c r="D13" s="21"/>
      <c r="E13" s="12"/>
      <c r="F13" s="12"/>
      <c r="G13" s="25">
        <v>6</v>
      </c>
      <c r="H13" s="24">
        <v>70</v>
      </c>
      <c r="I13" s="24">
        <v>10</v>
      </c>
      <c r="J13" s="26">
        <f t="shared" si="0"/>
        <v>11.666666666666666</v>
      </c>
      <c r="K13" s="12"/>
      <c r="L13" s="1"/>
      <c r="M13" s="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2"/>
      <c r="B14" s="47" t="s">
        <v>53</v>
      </c>
      <c r="C14" s="36"/>
      <c r="D14" s="28">
        <f>J22/D12</f>
        <v>0.5473372781065089</v>
      </c>
      <c r="E14" s="12"/>
      <c r="F14" s="12"/>
      <c r="G14" s="25">
        <v>7</v>
      </c>
      <c r="H14" s="24">
        <v>30</v>
      </c>
      <c r="I14" s="24">
        <v>30</v>
      </c>
      <c r="J14" s="26">
        <f t="shared" si="0"/>
        <v>15</v>
      </c>
      <c r="K14" s="12"/>
      <c r="L14" s="1"/>
      <c r="M14" s="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12"/>
      <c r="B15" s="27"/>
      <c r="C15" s="27"/>
      <c r="D15" s="21"/>
      <c r="E15" s="12"/>
      <c r="F15" s="12"/>
      <c r="G15" s="25">
        <v>8</v>
      </c>
      <c r="H15" s="24">
        <v>20</v>
      </c>
      <c r="I15" s="24">
        <v>20</v>
      </c>
      <c r="J15" s="26">
        <f t="shared" si="0"/>
        <v>6.666666666666667</v>
      </c>
      <c r="K15" s="12"/>
      <c r="L15" s="1"/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2"/>
      <c r="B16" s="48" t="s">
        <v>54</v>
      </c>
      <c r="C16" s="36"/>
      <c r="D16" s="29">
        <f>J22/D8</f>
        <v>0.5243764172335601</v>
      </c>
      <c r="E16" s="12"/>
      <c r="F16" s="12"/>
      <c r="G16" s="25">
        <v>9</v>
      </c>
      <c r="H16" s="24">
        <v>90</v>
      </c>
      <c r="I16" s="24">
        <v>10</v>
      </c>
      <c r="J16" s="26">
        <f t="shared" si="0"/>
        <v>15</v>
      </c>
      <c r="K16" s="12"/>
      <c r="L16" s="1"/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2"/>
      <c r="B17" s="12"/>
      <c r="C17" s="12"/>
      <c r="D17" s="21"/>
      <c r="E17" s="12"/>
      <c r="F17" s="12"/>
      <c r="G17" s="25">
        <v>10</v>
      </c>
      <c r="H17" s="24">
        <v>90</v>
      </c>
      <c r="I17" s="24">
        <v>20</v>
      </c>
      <c r="J17" s="26">
        <f t="shared" si="0"/>
        <v>30</v>
      </c>
      <c r="K17" s="12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12"/>
      <c r="B18" s="12"/>
      <c r="C18" s="12"/>
      <c r="D18" s="21"/>
      <c r="E18" s="12"/>
      <c r="F18" s="12"/>
      <c r="G18" s="44" t="s">
        <v>55</v>
      </c>
      <c r="H18" s="37"/>
      <c r="I18" s="36"/>
      <c r="J18" s="30">
        <f>SUM(J8:J17)</f>
        <v>102.5</v>
      </c>
      <c r="K18" s="12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12"/>
      <c r="B19" s="12"/>
      <c r="C19" s="12"/>
      <c r="D19" s="21"/>
      <c r="E19" s="12"/>
      <c r="F19" s="12"/>
      <c r="G19" s="21"/>
      <c r="H19" s="31"/>
      <c r="I19" s="31"/>
      <c r="J19" s="31"/>
      <c r="K19" s="12"/>
      <c r="L19" s="1"/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12"/>
      <c r="B20" s="12"/>
      <c r="C20" s="12"/>
      <c r="D20" s="21"/>
      <c r="E20" s="12"/>
      <c r="F20" s="12"/>
      <c r="G20" s="45" t="s">
        <v>56</v>
      </c>
      <c r="H20" s="37"/>
      <c r="I20" s="36"/>
      <c r="J20" s="32">
        <v>10</v>
      </c>
      <c r="K20" s="12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12"/>
      <c r="B21" s="12"/>
      <c r="C21" s="12"/>
      <c r="D21" s="21"/>
      <c r="E21" s="12"/>
      <c r="F21" s="12"/>
      <c r="G21" s="21"/>
      <c r="H21" s="31"/>
      <c r="I21" s="31"/>
      <c r="J21" s="31"/>
      <c r="K21" s="12"/>
      <c r="L21" s="1"/>
      <c r="M21" s="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12"/>
      <c r="B22" s="12"/>
      <c r="C22" s="12"/>
      <c r="D22" s="21"/>
      <c r="E22" s="12"/>
      <c r="F22" s="12"/>
      <c r="G22" s="46" t="s">
        <v>57</v>
      </c>
      <c r="H22" s="37"/>
      <c r="I22" s="36"/>
      <c r="J22" s="33">
        <f>J18-J20</f>
        <v>92.5</v>
      </c>
      <c r="K22" s="12"/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12"/>
      <c r="B23" s="12"/>
      <c r="C23" s="12"/>
      <c r="D23" s="21"/>
      <c r="E23" s="12"/>
      <c r="F23" s="12"/>
      <c r="G23" s="21"/>
      <c r="H23" s="31"/>
      <c r="I23" s="31"/>
      <c r="J23" s="31"/>
      <c r="K23" s="12"/>
      <c r="L23" s="1"/>
      <c r="M23" s="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7">
    <mergeCell ref="G18:I18"/>
    <mergeCell ref="G20:I20"/>
    <mergeCell ref="G22:I22"/>
    <mergeCell ref="B8:C8"/>
    <mergeCell ref="B9:C9"/>
    <mergeCell ref="B10:C10"/>
    <mergeCell ref="B11:C11"/>
    <mergeCell ref="B12:C12"/>
    <mergeCell ref="B14:C14"/>
    <mergeCell ref="B16:C16"/>
    <mergeCell ref="B2:J2"/>
    <mergeCell ref="G4:G7"/>
    <mergeCell ref="H4:H7"/>
    <mergeCell ref="I4:I7"/>
    <mergeCell ref="J4:J7"/>
    <mergeCell ref="B6:C6"/>
    <mergeCell ref="B7:C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Diagnóstico Vendas ok</vt:lpstr>
      <vt:lpstr>Diagnóstico Controladoria</vt:lpstr>
      <vt:lpstr>PRODUTIVIDADE BÁSICA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2020-08-20T19:56:07Z</dcterms:created>
  <dcterms:modified xsi:type="dcterms:W3CDTF">2020-08-20T19:56:08Z</dcterms:modified>
</cp:coreProperties>
</file>